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7. Subvenciones\2021\tEVA\"/>
    </mc:Choice>
  </mc:AlternateContent>
  <xr:revisionPtr revIDLastSave="0" documentId="13_ncr:1_{10698611-4BFA-44B4-BE68-AB76F20A4C4A}" xr6:coauthVersionLast="47" xr6:coauthVersionMax="47" xr10:uidLastSave="{00000000-0000-0000-0000-000000000000}"/>
  <bookViews>
    <workbookView xWindow="-108" yWindow="-108" windowWidth="23256" windowHeight="12576" xr2:uid="{4A14398B-9636-4747-ADED-1E1436B27C79}"/>
  </bookViews>
  <sheets>
    <sheet name="Presupuesto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5" i="1"/>
  <c r="E5" i="1"/>
  <c r="F5" i="1"/>
  <c r="H5" i="1"/>
  <c r="B33" i="1"/>
  <c r="B13" i="1"/>
  <c r="B8" i="1"/>
  <c r="C8" i="1"/>
  <c r="B14" i="1"/>
  <c r="B34" i="1"/>
  <c r="B35" i="1"/>
  <c r="C38" i="1"/>
  <c r="D38" i="1"/>
</calcChain>
</file>

<file path=xl/sharedStrings.xml><?xml version="1.0" encoding="utf-8"?>
<sst xmlns="http://schemas.openxmlformats.org/spreadsheetml/2006/main" count="40" uniqueCount="38">
  <si>
    <t>Amuleto, La fuerza que habita en mí</t>
  </si>
  <si>
    <t>Valor Neto</t>
  </si>
  <si>
    <t>Cantidad Pacientes</t>
  </si>
  <si>
    <t>Total</t>
  </si>
  <si>
    <t>iva</t>
  </si>
  <si>
    <t>Costo por paciente</t>
  </si>
  <si>
    <t>Amuleto 3D</t>
  </si>
  <si>
    <t>Sueldo Arte Terapeuta</t>
  </si>
  <si>
    <t>Horas al mes</t>
  </si>
  <si>
    <t>valor hora</t>
  </si>
  <si>
    <t>Programa x paciente</t>
  </si>
  <si>
    <t>Paciente</t>
  </si>
  <si>
    <t>12 sesiones</t>
  </si>
  <si>
    <t>Total Sesiones</t>
  </si>
  <si>
    <t>Total en horas</t>
  </si>
  <si>
    <t>Costo Programa</t>
  </si>
  <si>
    <t>Materiales</t>
  </si>
  <si>
    <t>Costo Unidad</t>
  </si>
  <si>
    <t>Caja de Materiales</t>
  </si>
  <si>
    <t>Caja Plástica</t>
  </si>
  <si>
    <t>Carta Bienvenida</t>
  </si>
  <si>
    <t>Stickers para Caja</t>
  </si>
  <si>
    <t>Block Grande</t>
  </si>
  <si>
    <t>Marcadores</t>
  </si>
  <si>
    <t>Tijeras</t>
  </si>
  <si>
    <t>Listado Emociones</t>
  </si>
  <si>
    <t>24 Cartones</t>
  </si>
  <si>
    <t>Plasticina</t>
  </si>
  <si>
    <t>Carpeta</t>
  </si>
  <si>
    <t>Témpera Sólida</t>
  </si>
  <si>
    <t>Stick Fix</t>
  </si>
  <si>
    <t>Papel Lustre</t>
  </si>
  <si>
    <t>Programa</t>
  </si>
  <si>
    <t>Cantidad de Beneficiarios</t>
  </si>
  <si>
    <t>Costo por beneficiario</t>
  </si>
  <si>
    <t xml:space="preserve">Costo Programa </t>
  </si>
  <si>
    <t>El programa se financiará en un 99% gracias a Teva, y el 1% restante con fondos de la fundación</t>
  </si>
  <si>
    <t>12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</si>
</sst>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42" fontId="0" fillId="0" borderId="1" xfId="2" applyFont="1" applyBorder="1"/>
    <xf numFmtId="0" fontId="0" fillId="0" borderId="1" xfId="0" applyBorder="1"/>
    <xf numFmtId="42" fontId="0" fillId="0" borderId="1" xfId="0" applyNumberFormat="1" applyBorder="1"/>
    <xf numFmtId="42" fontId="3" fillId="3" borderId="1" xfId="2" applyFont="1" applyFill="1" applyBorder="1"/>
    <xf numFmtId="42" fontId="0" fillId="0" borderId="0" xfId="2" applyFont="1"/>
    <xf numFmtId="42" fontId="3" fillId="3" borderId="1" xfId="0" applyNumberFormat="1" applyFont="1" applyFill="1" applyBorder="1"/>
    <xf numFmtId="0" fontId="0" fillId="0" borderId="3" xfId="0" applyBorder="1" applyAlignment="1">
      <alignment horizontal="center" vertical="center"/>
    </xf>
    <xf numFmtId="42" fontId="0" fillId="0" borderId="1" xfId="2" applyFont="1" applyFill="1" applyBorder="1"/>
    <xf numFmtId="0" fontId="0" fillId="0" borderId="4" xfId="0" applyBorder="1" applyAlignment="1">
      <alignment horizontal="center" vertical="center"/>
    </xf>
    <xf numFmtId="0" fontId="2" fillId="2" borderId="0" xfId="0" applyFont="1" applyFill="1"/>
    <xf numFmtId="9" fontId="0" fillId="0" borderId="0" xfId="3" applyFont="1"/>
    <xf numFmtId="0" fontId="0" fillId="3" borderId="0" xfId="0" applyFill="1"/>
    <xf numFmtId="0" fontId="4" fillId="2" borderId="1" xfId="0" applyFont="1" applyFill="1" applyBorder="1"/>
    <xf numFmtId="41" fontId="0" fillId="0" borderId="1" xfId="1" applyFont="1" applyBorder="1"/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09D7-D0CC-495A-AC88-C3807F4CEEF1}">
  <dimension ref="A2:H40"/>
  <sheetViews>
    <sheetView showGridLines="0" tabSelected="1" topLeftCell="A22" workbookViewId="0">
      <selection activeCell="I33" sqref="I33"/>
    </sheetView>
  </sheetViews>
  <sheetFormatPr baseColWidth="10" defaultRowHeight="14.4" x14ac:dyDescent="0.3"/>
  <cols>
    <col min="1" max="1" width="30.44140625" bestFit="1" customWidth="1"/>
    <col min="2" max="2" width="21.88671875" bestFit="1" customWidth="1"/>
    <col min="3" max="3" width="19.21875" bestFit="1" customWidth="1"/>
    <col min="7" max="7" width="1.77734375" customWidth="1"/>
    <col min="8" max="8" width="16.88671875" bestFit="1" customWidth="1"/>
  </cols>
  <sheetData>
    <row r="2" spans="1:8" x14ac:dyDescent="0.3">
      <c r="A2" s="13" t="s">
        <v>0</v>
      </c>
    </row>
    <row r="4" spans="1:8" x14ac:dyDescent="0.3">
      <c r="B4" s="1" t="s">
        <v>1</v>
      </c>
      <c r="C4" s="1" t="s">
        <v>2</v>
      </c>
      <c r="D4" s="1" t="s">
        <v>3</v>
      </c>
      <c r="E4" s="1" t="s">
        <v>4</v>
      </c>
      <c r="F4" s="1" t="s">
        <v>3</v>
      </c>
      <c r="H4" s="2" t="s">
        <v>5</v>
      </c>
    </row>
    <row r="5" spans="1:8" x14ac:dyDescent="0.3">
      <c r="A5" s="3" t="s">
        <v>6</v>
      </c>
      <c r="B5" s="4">
        <v>26250</v>
      </c>
      <c r="C5" s="5">
        <v>25</v>
      </c>
      <c r="D5" s="4">
        <f>+B5*C5</f>
        <v>656250</v>
      </c>
      <c r="E5" s="4">
        <f>+D5*19%</f>
        <v>124687.5</v>
      </c>
      <c r="F5" s="6">
        <f>+D5+E5</f>
        <v>780937.5</v>
      </c>
      <c r="H5" s="7">
        <f>+F5/C5</f>
        <v>31237.5</v>
      </c>
    </row>
    <row r="7" spans="1:8" x14ac:dyDescent="0.3">
      <c r="A7" s="1" t="s">
        <v>7</v>
      </c>
      <c r="B7" s="1" t="s">
        <v>8</v>
      </c>
      <c r="C7" s="1" t="s">
        <v>9</v>
      </c>
    </row>
    <row r="8" spans="1:8" x14ac:dyDescent="0.3">
      <c r="A8" s="4">
        <v>1300000</v>
      </c>
      <c r="B8" s="5">
        <f>40*4</f>
        <v>160</v>
      </c>
      <c r="C8" s="4">
        <f>+A8/B8</f>
        <v>8125</v>
      </c>
    </row>
    <row r="10" spans="1:8" x14ac:dyDescent="0.3">
      <c r="B10" s="1" t="s">
        <v>10</v>
      </c>
    </row>
    <row r="11" spans="1:8" x14ac:dyDescent="0.3">
      <c r="A11" s="1" t="s">
        <v>11</v>
      </c>
      <c r="B11" s="5" t="s">
        <v>12</v>
      </c>
    </row>
    <row r="12" spans="1:8" x14ac:dyDescent="0.3">
      <c r="A12" s="1" t="s">
        <v>13</v>
      </c>
      <c r="B12" s="5">
        <v>12</v>
      </c>
    </row>
    <row r="13" spans="1:8" x14ac:dyDescent="0.3">
      <c r="A13" s="1" t="s">
        <v>14</v>
      </c>
      <c r="B13" s="5">
        <f>(+B12*90)/60</f>
        <v>18</v>
      </c>
    </row>
    <row r="14" spans="1:8" x14ac:dyDescent="0.3">
      <c r="A14" s="1" t="s">
        <v>15</v>
      </c>
      <c r="B14" s="9">
        <f>+B13*C8</f>
        <v>146250</v>
      </c>
    </row>
    <row r="16" spans="1:8" x14ac:dyDescent="0.3">
      <c r="A16" s="5"/>
      <c r="B16" s="1" t="s">
        <v>16</v>
      </c>
      <c r="C16" s="1" t="s">
        <v>17</v>
      </c>
    </row>
    <row r="17" spans="1:3" x14ac:dyDescent="0.3">
      <c r="A17" s="10" t="s">
        <v>18</v>
      </c>
      <c r="B17" s="5" t="s">
        <v>19</v>
      </c>
      <c r="C17" s="4">
        <v>3900</v>
      </c>
    </row>
    <row r="18" spans="1:3" x14ac:dyDescent="0.3">
      <c r="A18" s="10"/>
      <c r="B18" s="5" t="s">
        <v>20</v>
      </c>
      <c r="C18" s="4">
        <v>1000</v>
      </c>
    </row>
    <row r="19" spans="1:3" x14ac:dyDescent="0.3">
      <c r="A19" s="10"/>
      <c r="B19" s="5" t="s">
        <v>21</v>
      </c>
      <c r="C19" s="4">
        <v>1000</v>
      </c>
    </row>
    <row r="20" spans="1:3" x14ac:dyDescent="0.3">
      <c r="A20" s="10"/>
      <c r="B20" s="5" t="s">
        <v>22</v>
      </c>
      <c r="C20" s="4">
        <v>990</v>
      </c>
    </row>
    <row r="21" spans="1:3" x14ac:dyDescent="0.3">
      <c r="A21" s="10"/>
      <c r="B21" s="5" t="s">
        <v>23</v>
      </c>
      <c r="C21" s="4">
        <v>2690</v>
      </c>
    </row>
    <row r="22" spans="1:3" x14ac:dyDescent="0.3">
      <c r="A22" s="10"/>
      <c r="B22" s="5" t="s">
        <v>24</v>
      </c>
      <c r="C22" s="4">
        <v>1490</v>
      </c>
    </row>
    <row r="23" spans="1:3" x14ac:dyDescent="0.3">
      <c r="A23" s="10"/>
      <c r="B23" s="5" t="s">
        <v>25</v>
      </c>
      <c r="C23" s="4">
        <v>2000</v>
      </c>
    </row>
    <row r="24" spans="1:3" x14ac:dyDescent="0.3">
      <c r="A24" s="10"/>
      <c r="B24" s="5" t="s">
        <v>26</v>
      </c>
      <c r="C24" s="4">
        <v>1000</v>
      </c>
    </row>
    <row r="25" spans="1:3" x14ac:dyDescent="0.3">
      <c r="A25" s="10"/>
      <c r="B25" s="5" t="s">
        <v>27</v>
      </c>
      <c r="C25" s="4">
        <v>1490</v>
      </c>
    </row>
    <row r="26" spans="1:3" x14ac:dyDescent="0.3">
      <c r="A26" s="10"/>
      <c r="B26" s="5" t="s">
        <v>28</v>
      </c>
      <c r="C26" s="4">
        <v>690</v>
      </c>
    </row>
    <row r="27" spans="1:3" x14ac:dyDescent="0.3">
      <c r="A27" s="10"/>
      <c r="B27" s="5" t="s">
        <v>29</v>
      </c>
      <c r="C27" s="11">
        <v>4190</v>
      </c>
    </row>
    <row r="28" spans="1:3" x14ac:dyDescent="0.3">
      <c r="A28" s="10"/>
      <c r="B28" s="5" t="s">
        <v>30</v>
      </c>
      <c r="C28" s="4">
        <v>2590</v>
      </c>
    </row>
    <row r="29" spans="1:3" x14ac:dyDescent="0.3">
      <c r="A29" s="12"/>
      <c r="B29" s="5" t="s">
        <v>31</v>
      </c>
      <c r="C29" s="4">
        <v>590</v>
      </c>
    </row>
    <row r="30" spans="1:3" x14ac:dyDescent="0.3">
      <c r="C30" s="9">
        <f>+SUM(C17:C29)</f>
        <v>23620</v>
      </c>
    </row>
    <row r="32" spans="1:3" x14ac:dyDescent="0.3">
      <c r="B32" s="1" t="s">
        <v>32</v>
      </c>
    </row>
    <row r="33" spans="1:5" x14ac:dyDescent="0.3">
      <c r="A33" s="1" t="s">
        <v>16</v>
      </c>
      <c r="B33" s="6">
        <f>+C30+H5</f>
        <v>54857.5</v>
      </c>
    </row>
    <row r="34" spans="1:5" x14ac:dyDescent="0.3">
      <c r="A34" s="1" t="s">
        <v>37</v>
      </c>
      <c r="B34" s="6">
        <f>+B14</f>
        <v>146250</v>
      </c>
    </row>
    <row r="35" spans="1:5" x14ac:dyDescent="0.3">
      <c r="B35" s="9">
        <f>+B33+B34</f>
        <v>201107.5</v>
      </c>
    </row>
    <row r="37" spans="1:5" x14ac:dyDescent="0.3">
      <c r="B37" s="16" t="s">
        <v>33</v>
      </c>
      <c r="C37" s="16" t="s">
        <v>34</v>
      </c>
      <c r="D37" s="16" t="s">
        <v>35</v>
      </c>
    </row>
    <row r="38" spans="1:5" x14ac:dyDescent="0.3">
      <c r="B38" s="17">
        <v>25</v>
      </c>
      <c r="C38" s="4">
        <f>+B35</f>
        <v>201107.5</v>
      </c>
      <c r="D38" s="4">
        <f>+C38*B38</f>
        <v>5027687.5</v>
      </c>
      <c r="E38" s="8"/>
    </row>
    <row r="39" spans="1:5" x14ac:dyDescent="0.3">
      <c r="E39" s="14"/>
    </row>
    <row r="40" spans="1:5" x14ac:dyDescent="0.3">
      <c r="A40" s="15" t="s">
        <v>36</v>
      </c>
      <c r="B40" s="15"/>
      <c r="C40" s="15"/>
      <c r="D40" s="15"/>
    </row>
  </sheetData>
  <mergeCells count="1">
    <mergeCell ref="A17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</dc:creator>
  <cp:lastModifiedBy>javie</cp:lastModifiedBy>
  <dcterms:created xsi:type="dcterms:W3CDTF">2021-06-03T15:30:49Z</dcterms:created>
  <dcterms:modified xsi:type="dcterms:W3CDTF">2021-06-03T15:34:14Z</dcterms:modified>
</cp:coreProperties>
</file>