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royectos - Fondos concursables\TEVA Lab Chile\"/>
    </mc:Choice>
  </mc:AlternateContent>
  <xr:revisionPtr revIDLastSave="0" documentId="13_ncr:1_{169A4A80-97E9-4759-98D3-6063319AD9A2}" xr6:coauthVersionLast="47" xr6:coauthVersionMax="47" xr10:uidLastSave="{00000000-0000-0000-0000-000000000000}"/>
  <bookViews>
    <workbookView xWindow="-120" yWindow="-120" windowWidth="20730" windowHeight="11160" xr2:uid="{049A324A-EB5B-4AAB-8E32-29AC06EA1495}"/>
  </bookViews>
  <sheets>
    <sheet name="Hoja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Q7" i="1" s="1"/>
  <c r="S7" i="1" s="1"/>
  <c r="C7" i="1"/>
  <c r="E6" i="1"/>
  <c r="Q6" i="1" s="1"/>
  <c r="S6" i="1" s="1"/>
  <c r="Q5" i="1"/>
  <c r="R5" i="1" s="1"/>
  <c r="E5" i="1"/>
  <c r="E4" i="1"/>
  <c r="Q4" i="1" s="1"/>
  <c r="E3" i="1"/>
  <c r="Q3" i="1" s="1"/>
  <c r="Q8" i="1" l="1"/>
  <c r="R3" i="1"/>
  <c r="R8" i="1" s="1"/>
  <c r="S4" i="1"/>
  <c r="S8" i="1" s="1"/>
  <c r="R4" i="1"/>
</calcChain>
</file>

<file path=xl/sharedStrings.xml><?xml version="1.0" encoding="utf-8"?>
<sst xmlns="http://schemas.openxmlformats.org/spreadsheetml/2006/main" count="18" uniqueCount="17">
  <si>
    <t>Gasto operacional</t>
  </si>
  <si>
    <t>Descripción</t>
  </si>
  <si>
    <t>Valor unitario / hora</t>
  </si>
  <si>
    <t>N° mensual</t>
  </si>
  <si>
    <t>Costo total</t>
  </si>
  <si>
    <t>Aporte $ Fondo Lab. Chile</t>
  </si>
  <si>
    <t>Aporte $ FNH</t>
  </si>
  <si>
    <t>Consulta psiquiatra</t>
  </si>
  <si>
    <t>Pago por consulta médica externa</t>
  </si>
  <si>
    <t>Atención de psicóloga clínica</t>
  </si>
  <si>
    <t>Remuneración de psicóloga casa de acogida (horas)</t>
  </si>
  <si>
    <t xml:space="preserve">Taller de autocuidado </t>
  </si>
  <si>
    <t>1 Taller mensual</t>
  </si>
  <si>
    <t>Apoyo administrativo</t>
  </si>
  <si>
    <t>Horas de apoyo enfermera de casa de acogida</t>
  </si>
  <si>
    <t>Administradora casa de acogida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</si>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</sst>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vertical="center" wrapText="1"/>
    </xf>
    <xf numFmtId="17" fontId="0" fillId="0" borderId="1" xfId="0" applyNumberFormat="1" applyBorder="1" applyAlignment="1">
      <alignment vertical="center" wrapText="1"/>
    </xf>
    <xf numFmtId="17" fontId="0" fillId="0" borderId="2" xfId="0" applyNumberFormat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2" fontId="0" fillId="0" borderId="1" xfId="1" applyFont="1" applyBorder="1"/>
    <xf numFmtId="42" fontId="0" fillId="0" borderId="2" xfId="1" applyFont="1" applyBorder="1"/>
    <xf numFmtId="42" fontId="0" fillId="0" borderId="6" xfId="1" applyFont="1" applyBorder="1"/>
    <xf numFmtId="42" fontId="0" fillId="0" borderId="7" xfId="0" applyNumberFormat="1" applyBorder="1"/>
    <xf numFmtId="42" fontId="0" fillId="0" borderId="8" xfId="0" applyNumberFormat="1" applyBorder="1"/>
    <xf numFmtId="42" fontId="0" fillId="0" borderId="9" xfId="1" applyFont="1" applyBorder="1"/>
    <xf numFmtId="42" fontId="0" fillId="0" borderId="10" xfId="1" applyFont="1" applyBorder="1"/>
    <xf numFmtId="42" fontId="0" fillId="0" borderId="1" xfId="0" applyNumberFormat="1" applyBorder="1"/>
    <xf numFmtId="0" fontId="0" fillId="0" borderId="10" xfId="0" applyBorder="1"/>
    <xf numFmtId="42" fontId="0" fillId="0" borderId="11" xfId="1" applyFont="1" applyBorder="1"/>
    <xf numFmtId="0" fontId="0" fillId="0" borderId="11" xfId="0" applyBorder="1"/>
    <xf numFmtId="42" fontId="0" fillId="0" borderId="12" xfId="1" applyFont="1" applyBorder="1"/>
    <xf numFmtId="42" fontId="0" fillId="0" borderId="13" xfId="1" applyFont="1" applyBorder="1"/>
    <xf numFmtId="42" fontId="0" fillId="0" borderId="14" xfId="0" applyNumberFormat="1" applyBorder="1"/>
    <xf numFmtId="42" fontId="0" fillId="2" borderId="1" xfId="0" applyNumberFormat="1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0E55A-C4F5-427C-8BE1-34ED0A1FE5B0}">
  <dimension ref="A1:S8"/>
  <sheetViews>
    <sheetView tabSelected="1" workbookViewId="0">
      <selection activeCell="D4" sqref="D4"/>
    </sheetView>
  </sheetViews>
  <sheetFormatPr baseColWidth="10" defaultRowHeight="15" x14ac:dyDescent="0.25"/>
  <cols>
    <col min="1" max="1" width="21" customWidth="1"/>
    <col min="2" max="2" width="20.28515625" customWidth="1"/>
    <col min="3" max="3" width="14.140625" customWidth="1"/>
  </cols>
  <sheetData>
    <row r="1" spans="1:19" ht="15.75" thickBot="1" x14ac:dyDescent="0.3"/>
    <row r="2" spans="1:19" s="7" customFormat="1" ht="29.25" customHeight="1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2">
        <v>44409</v>
      </c>
      <c r="F2" s="2">
        <v>44440</v>
      </c>
      <c r="G2" s="2">
        <v>44470</v>
      </c>
      <c r="H2" s="2">
        <v>44501</v>
      </c>
      <c r="I2" s="2">
        <v>44531</v>
      </c>
      <c r="J2" s="2">
        <v>44562</v>
      </c>
      <c r="K2" s="2">
        <v>44593</v>
      </c>
      <c r="L2" s="2">
        <v>44621</v>
      </c>
      <c r="M2" s="2">
        <v>44652</v>
      </c>
      <c r="N2" s="2">
        <v>44682</v>
      </c>
      <c r="O2" s="2">
        <v>44713</v>
      </c>
      <c r="P2" s="3">
        <v>44743</v>
      </c>
      <c r="Q2" s="4" t="s">
        <v>4</v>
      </c>
      <c r="R2" s="5" t="s">
        <v>5</v>
      </c>
      <c r="S2" s="6" t="s">
        <v>6</v>
      </c>
    </row>
    <row r="3" spans="1:19" ht="30" x14ac:dyDescent="0.25">
      <c r="A3" s="8" t="s">
        <v>7</v>
      </c>
      <c r="B3" s="9" t="s">
        <v>8</v>
      </c>
      <c r="C3" s="10">
        <v>50000</v>
      </c>
      <c r="D3" s="8">
        <v>2</v>
      </c>
      <c r="E3" s="10">
        <f>+C3*D3</f>
        <v>100000</v>
      </c>
      <c r="F3" s="10">
        <v>100000</v>
      </c>
      <c r="G3" s="10">
        <v>100000</v>
      </c>
      <c r="H3" s="10">
        <v>100000</v>
      </c>
      <c r="I3" s="10">
        <v>100000</v>
      </c>
      <c r="J3" s="10">
        <v>100000</v>
      </c>
      <c r="K3" s="10">
        <v>100000</v>
      </c>
      <c r="L3" s="10">
        <v>100000</v>
      </c>
      <c r="M3" s="10">
        <v>100000</v>
      </c>
      <c r="N3" s="10">
        <v>100000</v>
      </c>
      <c r="O3" s="10">
        <v>100000</v>
      </c>
      <c r="P3" s="11">
        <v>100000</v>
      </c>
      <c r="Q3" s="12">
        <f>+SUM(E3:P3)</f>
        <v>1200000</v>
      </c>
      <c r="R3" s="13">
        <f>+Q3</f>
        <v>1200000</v>
      </c>
      <c r="S3" s="14">
        <v>0</v>
      </c>
    </row>
    <row r="4" spans="1:19" ht="45" x14ac:dyDescent="0.25">
      <c r="A4" s="8" t="s">
        <v>9</v>
      </c>
      <c r="B4" s="9" t="s">
        <v>10</v>
      </c>
      <c r="C4" s="10">
        <v>8150</v>
      </c>
      <c r="D4" s="8">
        <v>40</v>
      </c>
      <c r="E4" s="10">
        <f>+D4*C4</f>
        <v>326000</v>
      </c>
      <c r="F4" s="10">
        <v>326000</v>
      </c>
      <c r="G4" s="10">
        <v>326000</v>
      </c>
      <c r="H4" s="10">
        <v>326000</v>
      </c>
      <c r="I4" s="10">
        <v>326000</v>
      </c>
      <c r="J4" s="10">
        <v>326000</v>
      </c>
      <c r="K4" s="10">
        <v>326000</v>
      </c>
      <c r="L4" s="10">
        <v>326000</v>
      </c>
      <c r="M4" s="10">
        <v>326000</v>
      </c>
      <c r="N4" s="10">
        <v>326000</v>
      </c>
      <c r="O4" s="10">
        <v>326000</v>
      </c>
      <c r="P4" s="11">
        <v>326000</v>
      </c>
      <c r="Q4" s="15">
        <f t="shared" ref="Q4:Q7" si="0">+SUM(E4:P4)</f>
        <v>3912000</v>
      </c>
      <c r="R4" s="10">
        <f>+Q4*0.55</f>
        <v>2151600</v>
      </c>
      <c r="S4" s="16">
        <f>+Q4*0.45</f>
        <v>1760400</v>
      </c>
    </row>
    <row r="5" spans="1:19" x14ac:dyDescent="0.25">
      <c r="A5" s="8" t="s">
        <v>11</v>
      </c>
      <c r="B5" s="9" t="s">
        <v>12</v>
      </c>
      <c r="C5" s="10">
        <v>125000</v>
      </c>
      <c r="D5" s="8">
        <v>1</v>
      </c>
      <c r="E5" s="10">
        <f>+D5*C5</f>
        <v>125000</v>
      </c>
      <c r="F5" s="10">
        <v>125000</v>
      </c>
      <c r="G5" s="10">
        <v>125000</v>
      </c>
      <c r="H5" s="10">
        <v>125000</v>
      </c>
      <c r="I5" s="10">
        <v>125000</v>
      </c>
      <c r="J5" s="10">
        <v>125000</v>
      </c>
      <c r="K5" s="10">
        <v>125000</v>
      </c>
      <c r="L5" s="10">
        <v>125000</v>
      </c>
      <c r="M5" s="10">
        <v>125000</v>
      </c>
      <c r="N5" s="10">
        <v>125000</v>
      </c>
      <c r="O5" s="10">
        <v>125000</v>
      </c>
      <c r="P5" s="11">
        <v>125000</v>
      </c>
      <c r="Q5" s="15">
        <f t="shared" si="0"/>
        <v>1500000</v>
      </c>
      <c r="R5" s="17">
        <f>+Q5</f>
        <v>1500000</v>
      </c>
      <c r="S5" s="18"/>
    </row>
    <row r="6" spans="1:19" ht="45" x14ac:dyDescent="0.25">
      <c r="A6" s="8" t="s">
        <v>13</v>
      </c>
      <c r="B6" s="9" t="s">
        <v>14</v>
      </c>
      <c r="C6" s="19">
        <v>10300</v>
      </c>
      <c r="D6" s="20">
        <v>6</v>
      </c>
      <c r="E6" s="19">
        <f>+C6*D6</f>
        <v>61800</v>
      </c>
      <c r="F6" s="19">
        <v>61800</v>
      </c>
      <c r="G6" s="19">
        <v>61800</v>
      </c>
      <c r="H6" s="19">
        <v>61800</v>
      </c>
      <c r="I6" s="19">
        <v>61800</v>
      </c>
      <c r="J6" s="19">
        <v>61800</v>
      </c>
      <c r="K6" s="19">
        <v>61800</v>
      </c>
      <c r="L6" s="19">
        <v>61800</v>
      </c>
      <c r="M6" s="19">
        <v>61800</v>
      </c>
      <c r="N6" s="19">
        <v>61800</v>
      </c>
      <c r="O6" s="19">
        <v>61800</v>
      </c>
      <c r="P6" s="21">
        <v>61800</v>
      </c>
      <c r="Q6" s="22">
        <f t="shared" si="0"/>
        <v>741600</v>
      </c>
      <c r="R6" s="19">
        <v>0</v>
      </c>
      <c r="S6" s="23">
        <f>+Q6</f>
        <v>741600</v>
      </c>
    </row>
    <row r="7" spans="1:19" ht="30" x14ac:dyDescent="0.25">
      <c r="A7" s="8" t="s">
        <v>13</v>
      </c>
      <c r="B7" s="9" t="s">
        <v>15</v>
      </c>
      <c r="C7" s="10">
        <f>725000/(39*4)</f>
        <v>4647.4358974358975</v>
      </c>
      <c r="D7" s="8">
        <v>8</v>
      </c>
      <c r="E7" s="10">
        <f>+C7*D7</f>
        <v>37179.48717948718</v>
      </c>
      <c r="F7" s="10">
        <v>37179.48717948718</v>
      </c>
      <c r="G7" s="10">
        <v>37179.48717948718</v>
      </c>
      <c r="H7" s="10">
        <v>37179.48717948718</v>
      </c>
      <c r="I7" s="10">
        <v>37179.48717948718</v>
      </c>
      <c r="J7" s="10">
        <v>37179.48717948718</v>
      </c>
      <c r="K7" s="10">
        <v>37179.48717948718</v>
      </c>
      <c r="L7" s="10">
        <v>37179.48717948718</v>
      </c>
      <c r="M7" s="10">
        <v>37179.48717948718</v>
      </c>
      <c r="N7" s="10">
        <v>37179.48717948718</v>
      </c>
      <c r="O7" s="10">
        <v>37179.48717948718</v>
      </c>
      <c r="P7" s="19">
        <v>37179.48717948718</v>
      </c>
      <c r="Q7" s="22">
        <f t="shared" si="0"/>
        <v>446153.84615384619</v>
      </c>
      <c r="R7" s="19"/>
      <c r="S7" s="23">
        <f>+Q7</f>
        <v>446153.84615384619</v>
      </c>
    </row>
    <row r="8" spans="1:19" x14ac:dyDescent="0.25">
      <c r="P8" s="8" t="s">
        <v>16</v>
      </c>
      <c r="Q8" s="17">
        <f>+SUM(Q3:Q6)</f>
        <v>7353600</v>
      </c>
      <c r="R8" s="24">
        <f t="shared" ref="R8:S8" si="1">+SUM(R3:R6)</f>
        <v>4851600</v>
      </c>
      <c r="S8" s="17">
        <f t="shared" si="1"/>
        <v>2502000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2021-06-25T20:37:18Z</dcterms:created>
  <dcterms:modified xsi:type="dcterms:W3CDTF">2021-06-25T20:41:04Z</dcterms:modified>
</cp:coreProperties>
</file>